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500" firstSheet="2" activeTab="2"/>
  </bookViews>
  <sheets>
    <sheet name="云南电网销售电价表" sheetId="1" r:id="rId1"/>
    <sheet name="销售电价表（1)" sheetId="5" state="hidden" r:id="rId2"/>
    <sheet name="迪庆销售电价表" sheetId="8" r:id="rId3"/>
  </sheets>
  <calcPr calcId="144525"/>
</workbook>
</file>

<file path=xl/sharedStrings.xml><?xml version="1.0" encoding="utf-8"?>
<sst xmlns="http://schemas.openxmlformats.org/spreadsheetml/2006/main" count="137" uniqueCount="58">
  <si>
    <t>云南电网销售电价表</t>
  </si>
  <si>
    <t>单位：元/千瓦时</t>
  </si>
  <si>
    <t>用电分类</t>
  </si>
  <si>
    <t>电度电价（元/千瓦时）</t>
  </si>
  <si>
    <r>
      <rPr>
        <b/>
        <sz val="11"/>
        <rFont val="宋体"/>
        <charset val="134"/>
      </rPr>
      <t xml:space="preserve">政府性基金
及附加合计
</t>
    </r>
    <r>
      <rPr>
        <sz val="11"/>
        <rFont val="宋体"/>
        <charset val="134"/>
      </rPr>
      <t>（元/千瓦时）</t>
    </r>
  </si>
  <si>
    <t>政府性基金及附加征收标准（元/千瓦时）</t>
  </si>
  <si>
    <t>电度电价（含基金）</t>
  </si>
  <si>
    <t>不满1千伏</t>
  </si>
  <si>
    <t>1-10
千伏</t>
  </si>
  <si>
    <t>35－110
千伏以下</t>
  </si>
  <si>
    <t>农网还贷
资金</t>
  </si>
  <si>
    <t>重大水利
工程建设
基金</t>
  </si>
  <si>
    <t>大中型水库
移民后期
扶持基金</t>
  </si>
  <si>
    <t>地方水库
移民后期
扶持基金</t>
  </si>
  <si>
    <t>可再生能源
电价附加</t>
  </si>
  <si>
    <t>地方水利
建设基金</t>
  </si>
  <si>
    <t>110
千伏</t>
  </si>
  <si>
    <t>220千伏
及以上</t>
  </si>
  <si>
    <t>一、居民生活</t>
  </si>
  <si>
    <t>（一）
一户一表</t>
  </si>
  <si>
    <t>每年12月至次年4月执行阶梯电价</t>
  </si>
  <si>
    <t>每月0-170千瓦时</t>
  </si>
  <si>
    <t>免征</t>
  </si>
  <si>
    <t>每月171-260千瓦时</t>
  </si>
  <si>
    <t>每月超过261千瓦时及以上</t>
  </si>
  <si>
    <t>每年5月至11月执行统一电价</t>
  </si>
  <si>
    <t>（二）合表用户</t>
  </si>
  <si>
    <t>（三）执行居民生活电价的非居民用户</t>
  </si>
  <si>
    <t>二、农业生产用电</t>
  </si>
  <si>
    <t>其中：原贫困县农业排灌用电</t>
  </si>
  <si>
    <t>注: 1、农业排灌、抗灾救灾用电，按上表所列分类电价降低2分钱（农网还贷资金）执行。</t>
  </si>
  <si>
    <t>附件2-1</t>
  </si>
  <si>
    <t>基本电价</t>
  </si>
  <si>
    <t>最大需量
(元/千瓦·月)</t>
  </si>
  <si>
    <r>
      <rPr>
        <sz val="11"/>
        <rFont val="宋体"/>
        <charset val="134"/>
      </rPr>
      <t>变压器容量</t>
    </r>
    <r>
      <rPr>
        <sz val="11"/>
        <rFont val="Times New Roman"/>
        <charset val="0"/>
      </rPr>
      <t xml:space="preserve">
( </t>
    </r>
    <r>
      <rPr>
        <sz val="11"/>
        <rFont val="宋体"/>
        <charset val="134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千伏安·月</t>
    </r>
    <r>
      <rPr>
        <sz val="11"/>
        <rFont val="Times New Roman"/>
        <charset val="0"/>
      </rPr>
      <t>)</t>
    </r>
  </si>
  <si>
    <t>二、一般工商业及其他用电</t>
  </si>
  <si>
    <t>三、大工业用电</t>
  </si>
  <si>
    <t>四、农业生产用电</t>
  </si>
  <si>
    <t xml:space="preserve"> </t>
  </si>
  <si>
    <t>其中：贫困县农业排灌用电</t>
  </si>
  <si>
    <t>注: 1、本电价标准自2019年7月1日起执行。</t>
  </si>
  <si>
    <t xml:space="preserve">    2、农业排灌、抗灾救灾用电，按上表所列分类电价降低2分钱（农网还贷资金）执行。</t>
  </si>
  <si>
    <t>迪庆电网目录销售电价表</t>
  </si>
  <si>
    <t xml:space="preserve">                                                                                                                      单位：元/千瓦时</t>
  </si>
  <si>
    <t>用电类别</t>
  </si>
  <si>
    <t>目录电价</t>
  </si>
  <si>
    <t xml:space="preserve">政府性基金
及附加合计
</t>
  </si>
  <si>
    <t>1-10千伏</t>
  </si>
  <si>
    <t>35千伏</t>
  </si>
  <si>
    <t>农网还贷资金</t>
  </si>
  <si>
    <t>重大水利工程建设基金</t>
  </si>
  <si>
    <t>大中型水库移民后期扶持基金</t>
  </si>
  <si>
    <t>可再生能源电价附加</t>
  </si>
  <si>
    <t>地方水利建设基金</t>
  </si>
  <si>
    <t>0.333625（城镇）</t>
  </si>
  <si>
    <t>0.323625（城镇）</t>
  </si>
  <si>
    <t>0.313625（农村）</t>
  </si>
  <si>
    <t xml:space="preserve">     其中：农业排灌用电</t>
  </si>
</sst>
</file>

<file path=xl/styles.xml><?xml version="1.0" encoding="utf-8"?>
<styleSheet xmlns="http://schemas.openxmlformats.org/spreadsheetml/2006/main">
  <numFmts count="13">
    <numFmt numFmtId="176" formatCode="0.00_ "/>
    <numFmt numFmtId="44" formatCode="_ &quot;￥&quot;* #,##0.00_ ;_ &quot;￥&quot;* \-#,##0.00_ ;_ &quot;￥&quot;* &quot;-&quot;??_ ;_ @_ "/>
    <numFmt numFmtId="177" formatCode="_ * #,##0.0000_ ;_ * \-#,##0.0000_ ;_ * &quot;-&quot;????_ ;_ @_ "/>
    <numFmt numFmtId="43" formatCode="_ * #,##0.00_ ;_ * \-#,##0.00_ ;_ * &quot;-&quot;??_ ;_ @_ "/>
    <numFmt numFmtId="41" formatCode="_ * #,##0_ ;_ * \-#,##0_ ;_ * &quot;-&quot;_ ;_ @_ "/>
    <numFmt numFmtId="178" formatCode="0.000000_ "/>
    <numFmt numFmtId="42" formatCode="_ &quot;￥&quot;* #,##0_ ;_ &quot;￥&quot;* \-#,##0_ ;_ &quot;￥&quot;* &quot;-&quot;_ ;_ @_ "/>
    <numFmt numFmtId="179" formatCode="0.000000"/>
    <numFmt numFmtId="180" formatCode="0.000"/>
    <numFmt numFmtId="181" formatCode="_ * #,##0.000_ ;_ * \-#,##0.000_ ;_ * &quot;-&quot;??.0_ ;_ @_ "/>
    <numFmt numFmtId="182" formatCode="0.00000"/>
    <numFmt numFmtId="183" formatCode="0.0000"/>
    <numFmt numFmtId="184" formatCode="_ * #,##0.000_ ;_ * \-#,##0.000_ ;_ * &quot;-&quot;???_ ;_ @_ "/>
  </numFmts>
  <fonts count="32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11"/>
      <color indexed="8"/>
      <name val="宋体"/>
      <charset val="134"/>
    </font>
    <font>
      <sz val="11"/>
      <name val="Times New Roman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Helv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26" borderId="10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17" borderId="12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9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29" fillId="31" borderId="15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18" applyFont="1" applyFill="1" applyBorder="1" applyAlignment="1" applyProtection="1">
      <alignment horizontal="center" vertical="center" wrapText="1"/>
    </xf>
    <xf numFmtId="0" fontId="5" fillId="0" borderId="3" xfId="18" applyFont="1" applyFill="1" applyBorder="1" applyAlignment="1" applyProtection="1">
      <alignment horizontal="center" vertical="center"/>
    </xf>
    <xf numFmtId="0" fontId="5" fillId="0" borderId="4" xfId="18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5" xfId="18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7" fillId="0" borderId="2" xfId="54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/>
    </xf>
    <xf numFmtId="178" fontId="7" fillId="0" borderId="2" xfId="54" applyNumberFormat="1" applyFont="1" applyBorder="1" applyAlignment="1">
      <alignment horizontal="center" vertical="center" wrapText="1"/>
    </xf>
    <xf numFmtId="178" fontId="7" fillId="0" borderId="1" xfId="54" applyNumberFormat="1" applyFont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178" fontId="7" fillId="0" borderId="1" xfId="8" applyNumberFormat="1" applyFont="1" applyFill="1" applyBorder="1" applyAlignment="1" applyProtection="1">
      <alignment horizontal="center" vertical="center" wrapText="1"/>
    </xf>
    <xf numFmtId="178" fontId="7" fillId="0" borderId="1" xfId="54" applyNumberFormat="1" applyFont="1" applyFill="1" applyBorder="1" applyAlignment="1">
      <alignment horizontal="center" vertical="center" wrapText="1"/>
    </xf>
    <xf numFmtId="0" fontId="5" fillId="0" borderId="6" xfId="18" applyFont="1" applyFill="1" applyBorder="1" applyAlignment="1" applyProtection="1">
      <alignment horizontal="center" vertical="center"/>
    </xf>
    <xf numFmtId="178" fontId="7" fillId="0" borderId="7" xfId="54" applyNumberFormat="1" applyFont="1" applyFill="1" applyBorder="1" applyAlignment="1">
      <alignment horizontal="center" vertical="center" wrapText="1"/>
    </xf>
    <xf numFmtId="178" fontId="7" fillId="0" borderId="7" xfId="54" applyNumberFormat="1" applyFont="1" applyBorder="1" applyAlignment="1">
      <alignment horizontal="center" vertical="center" wrapText="1"/>
    </xf>
    <xf numFmtId="178" fontId="7" fillId="0" borderId="3" xfId="54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ont="1" applyFill="1" applyAlignment="1"/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/>
    <xf numFmtId="0" fontId="9" fillId="0" borderId="0" xfId="48" applyFont="1" applyFill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 wrapText="1"/>
    </xf>
    <xf numFmtId="0" fontId="5" fillId="0" borderId="1" xfId="18" applyFont="1" applyFill="1" applyBorder="1" applyAlignment="1" applyProtection="1">
      <alignment horizontal="center" vertical="center"/>
    </xf>
    <xf numFmtId="0" fontId="6" fillId="0" borderId="1" xfId="18" applyFont="1" applyFill="1" applyBorder="1" applyAlignment="1" applyProtection="1">
      <alignment horizontal="center" vertical="center" wrapText="1"/>
    </xf>
    <xf numFmtId="58" fontId="6" fillId="0" borderId="1" xfId="18" applyNumberFormat="1" applyFont="1" applyFill="1" applyBorder="1" applyAlignment="1" applyProtection="1">
      <alignment horizontal="center" vertical="center" wrapText="1"/>
    </xf>
    <xf numFmtId="49" fontId="6" fillId="0" borderId="1" xfId="18" applyNumberFormat="1" applyFont="1" applyFill="1" applyBorder="1" applyAlignment="1" applyProtection="1">
      <alignment horizontal="center" vertical="center" wrapText="1"/>
    </xf>
    <xf numFmtId="0" fontId="6" fillId="0" borderId="1" xfId="18" applyFont="1" applyFill="1" applyBorder="1" applyAlignment="1">
      <alignment horizontal="center" vertical="center" wrapText="1"/>
    </xf>
    <xf numFmtId="0" fontId="10" fillId="0" borderId="1" xfId="54" applyFont="1" applyBorder="1" applyAlignment="1">
      <alignment horizontal="center" vertical="center" wrapText="1"/>
    </xf>
    <xf numFmtId="0" fontId="7" fillId="0" borderId="2" xfId="54" applyFont="1" applyBorder="1" applyAlignment="1">
      <alignment horizontal="center" vertical="center" wrapText="1"/>
    </xf>
    <xf numFmtId="0" fontId="7" fillId="0" borderId="1" xfId="54" applyFont="1" applyBorder="1" applyAlignment="1">
      <alignment horizontal="left" vertical="center" wrapText="1"/>
    </xf>
    <xf numFmtId="0" fontId="7" fillId="0" borderId="1" xfId="54" applyFont="1" applyBorder="1" applyAlignment="1">
      <alignment vertical="center" wrapText="1"/>
    </xf>
    <xf numFmtId="179" fontId="7" fillId="0" borderId="1" xfId="54" applyNumberFormat="1" applyFont="1" applyBorder="1" applyAlignment="1">
      <alignment horizontal="center" vertical="center" wrapText="1"/>
    </xf>
    <xf numFmtId="0" fontId="7" fillId="0" borderId="8" xfId="54" applyFont="1" applyBorder="1" applyAlignment="1">
      <alignment horizontal="center" vertical="center" wrapText="1"/>
    </xf>
    <xf numFmtId="0" fontId="7" fillId="0" borderId="5" xfId="54" applyFont="1" applyBorder="1" applyAlignment="1">
      <alignment horizontal="center" vertical="center" wrapText="1"/>
    </xf>
    <xf numFmtId="0" fontId="7" fillId="0" borderId="3" xfId="54" applyFont="1" applyBorder="1" applyAlignment="1">
      <alignment horizontal="center" vertical="center" wrapText="1"/>
    </xf>
    <xf numFmtId="0" fontId="7" fillId="0" borderId="6" xfId="54" applyFont="1" applyBorder="1" applyAlignment="1">
      <alignment horizontal="center" vertical="center" wrapText="1"/>
    </xf>
    <xf numFmtId="0" fontId="5" fillId="0" borderId="1" xfId="18" applyFont="1" applyFill="1" applyBorder="1" applyAlignment="1" applyProtection="1">
      <alignment horizontal="left" vertical="center"/>
    </xf>
    <xf numFmtId="0" fontId="5" fillId="0" borderId="1" xfId="18" applyFont="1" applyFill="1" applyBorder="1" applyAlignment="1" applyProtection="1">
      <alignment horizontal="left" vertical="center" wrapText="1"/>
    </xf>
    <xf numFmtId="179" fontId="7" fillId="2" borderId="1" xfId="54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80" fontId="7" fillId="0" borderId="1" xfId="54" applyNumberFormat="1" applyFont="1" applyBorder="1" applyAlignment="1">
      <alignment horizontal="center" vertical="center" wrapText="1"/>
    </xf>
    <xf numFmtId="0" fontId="6" fillId="0" borderId="0" xfId="18" applyFont="1" applyFill="1" applyBorder="1" applyAlignment="1" applyProtection="1">
      <alignment horizontal="left" vertical="center" wrapText="1"/>
    </xf>
    <xf numFmtId="43" fontId="0" fillId="0" borderId="0" xfId="8" applyFill="1" applyAlignment="1"/>
    <xf numFmtId="181" fontId="0" fillId="0" borderId="0" xfId="8" applyNumberFormat="1" applyFill="1" applyAlignment="1"/>
    <xf numFmtId="0" fontId="5" fillId="0" borderId="1" xfId="18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7" fillId="0" borderId="1" xfId="54" applyNumberFormat="1" applyFont="1" applyBorder="1" applyAlignment="1">
      <alignment horizontal="center" vertical="center" wrapText="1"/>
    </xf>
    <xf numFmtId="182" fontId="7" fillId="0" borderId="1" xfId="54" applyNumberFormat="1" applyFont="1" applyFill="1" applyBorder="1" applyAlignment="1">
      <alignment horizontal="center" vertical="center" wrapText="1"/>
    </xf>
    <xf numFmtId="183" fontId="7" fillId="0" borderId="1" xfId="54" applyNumberFormat="1" applyFont="1" applyBorder="1" applyAlignment="1">
      <alignment horizontal="center" vertical="center" wrapText="1"/>
    </xf>
    <xf numFmtId="0" fontId="6" fillId="0" borderId="1" xfId="51" applyFont="1" applyFill="1" applyBorder="1" applyAlignment="1" applyProtection="1">
      <alignment horizontal="center" vertical="center"/>
    </xf>
    <xf numFmtId="176" fontId="6" fillId="0" borderId="1" xfId="51" applyNumberFormat="1" applyFont="1" applyFill="1" applyBorder="1" applyAlignment="1" applyProtection="1">
      <alignment horizontal="center" vertical="center"/>
    </xf>
    <xf numFmtId="0" fontId="11" fillId="0" borderId="1" xfId="51" applyFont="1" applyFill="1" applyBorder="1" applyAlignment="1" applyProtection="1">
      <alignment horizontal="center" vertical="center"/>
    </xf>
    <xf numFmtId="183" fontId="7" fillId="0" borderId="1" xfId="54" applyNumberFormat="1" applyFont="1" applyFill="1" applyBorder="1" applyAlignment="1">
      <alignment horizontal="center" vertical="center" wrapText="1"/>
    </xf>
    <xf numFmtId="43" fontId="7" fillId="0" borderId="1" xfId="8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vertical="center"/>
    </xf>
    <xf numFmtId="0" fontId="7" fillId="0" borderId="2" xfId="54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vertical="center" wrapText="1"/>
    </xf>
    <xf numFmtId="0" fontId="7" fillId="0" borderId="8" xfId="54" applyFont="1" applyFill="1" applyBorder="1" applyAlignment="1">
      <alignment horizontal="center" vertical="center" wrapText="1"/>
    </xf>
    <xf numFmtId="0" fontId="7" fillId="0" borderId="5" xfId="54" applyFont="1" applyFill="1" applyBorder="1" applyAlignment="1">
      <alignment horizontal="center" vertical="center" wrapText="1"/>
    </xf>
    <xf numFmtId="0" fontId="7" fillId="0" borderId="6" xfId="54" applyFont="1" applyBorder="1" applyAlignment="1">
      <alignment vertical="center" wrapText="1"/>
    </xf>
    <xf numFmtId="177" fontId="0" fillId="0" borderId="0" xfId="8" applyNumberFormat="1" applyFill="1" applyAlignment="1"/>
    <xf numFmtId="184" fontId="0" fillId="0" borderId="0" xfId="8" applyNumberFormat="1" applyFill="1" applyAlignment="1"/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汛期_4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2008年新目录电价表（6月25日）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_销售电价表（下发定稿）" xfId="48"/>
    <cellStyle name="强调文字颜色 6" xfId="49" builtinId="49"/>
    <cellStyle name="常规 10" xfId="50"/>
    <cellStyle name="常规 2 3" xfId="51"/>
    <cellStyle name="40% - 强调文字颜色 6" xfId="52" builtinId="51"/>
    <cellStyle name="60% - 强调文字颜色 6" xfId="53" builtinId="52"/>
    <cellStyle name="常规 3" xfId="54"/>
    <cellStyle name="常规_Sheet1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2"/>
  <sheetViews>
    <sheetView topLeftCell="A4" workbookViewId="0">
      <selection activeCell="J11" sqref="J11:N11"/>
    </sheetView>
  </sheetViews>
  <sheetFormatPr defaultColWidth="9" defaultRowHeight="14.25"/>
  <cols>
    <col min="1" max="1" width="5.125" style="26" customWidth="1"/>
    <col min="2" max="2" width="8.875" style="27" customWidth="1"/>
    <col min="3" max="3" width="8.5" style="27" customWidth="1"/>
    <col min="4" max="4" width="20.375" style="26" customWidth="1"/>
    <col min="5" max="7" width="10.25" style="26" customWidth="1"/>
    <col min="8" max="8" width="13.625" style="26" customWidth="1"/>
    <col min="9" max="14" width="10.25" style="26" customWidth="1"/>
    <col min="15" max="15" width="9" style="26"/>
    <col min="16" max="16" width="9.375" style="26" hidden="1" customWidth="1"/>
    <col min="17" max="18" width="9" style="26" hidden="1" customWidth="1"/>
    <col min="19" max="20" width="9.375" style="26" hidden="1" customWidth="1"/>
    <col min="21" max="16384" width="9" style="26"/>
  </cols>
  <sheetData>
    <row r="1" ht="27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30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24" customFormat="1" ht="18" customHeight="1" spans="1:20">
      <c r="A3" s="34" t="s">
        <v>2</v>
      </c>
      <c r="B3" s="34"/>
      <c r="C3" s="34"/>
      <c r="D3" s="34"/>
      <c r="E3" s="34" t="s">
        <v>3</v>
      </c>
      <c r="F3" s="34"/>
      <c r="G3" s="34"/>
      <c r="H3" s="56" t="s">
        <v>4</v>
      </c>
      <c r="I3" s="6" t="s">
        <v>5</v>
      </c>
      <c r="J3" s="7"/>
      <c r="K3" s="7"/>
      <c r="L3" s="7"/>
      <c r="M3" s="7"/>
      <c r="N3" s="20"/>
      <c r="P3" s="34" t="s">
        <v>6</v>
      </c>
      <c r="Q3" s="34"/>
      <c r="R3" s="34"/>
      <c r="S3" s="34"/>
      <c r="T3" s="34"/>
    </row>
    <row r="4" s="24" customFormat="1" ht="18" customHeight="1" spans="1:20">
      <c r="A4" s="34"/>
      <c r="B4" s="34"/>
      <c r="C4" s="34"/>
      <c r="D4" s="34"/>
      <c r="E4" s="35" t="s">
        <v>7</v>
      </c>
      <c r="F4" s="36" t="s">
        <v>8</v>
      </c>
      <c r="G4" s="36" t="s">
        <v>9</v>
      </c>
      <c r="H4" s="56"/>
      <c r="I4" s="57" t="s">
        <v>10</v>
      </c>
      <c r="J4" s="58" t="s">
        <v>11</v>
      </c>
      <c r="K4" s="58" t="s">
        <v>12</v>
      </c>
      <c r="L4" s="57" t="s">
        <v>13</v>
      </c>
      <c r="M4" s="57" t="s">
        <v>14</v>
      </c>
      <c r="N4" s="57" t="s">
        <v>15</v>
      </c>
      <c r="P4" s="35" t="s">
        <v>7</v>
      </c>
      <c r="Q4" s="36" t="s">
        <v>8</v>
      </c>
      <c r="R4" s="36" t="s">
        <v>9</v>
      </c>
      <c r="S4" s="37" t="s">
        <v>16</v>
      </c>
      <c r="T4" s="35" t="s">
        <v>17</v>
      </c>
    </row>
    <row r="5" s="24" customFormat="1" ht="25" customHeight="1" spans="1:20">
      <c r="A5" s="34"/>
      <c r="B5" s="34"/>
      <c r="C5" s="34"/>
      <c r="D5" s="34"/>
      <c r="E5" s="38"/>
      <c r="F5" s="38"/>
      <c r="G5" s="38"/>
      <c r="H5" s="56"/>
      <c r="I5" s="57"/>
      <c r="J5" s="58"/>
      <c r="K5" s="58"/>
      <c r="L5" s="57"/>
      <c r="M5" s="57"/>
      <c r="N5" s="57"/>
      <c r="P5" s="38"/>
      <c r="Q5" s="38"/>
      <c r="R5" s="38"/>
      <c r="S5" s="38"/>
      <c r="T5" s="38"/>
    </row>
    <row r="6" s="24" customFormat="1" ht="30" customHeight="1" spans="1:20">
      <c r="A6" s="39" t="s">
        <v>18</v>
      </c>
      <c r="B6" s="40" t="s">
        <v>19</v>
      </c>
      <c r="C6" s="68" t="s">
        <v>20</v>
      </c>
      <c r="D6" s="69" t="s">
        <v>21</v>
      </c>
      <c r="E6" s="16">
        <v>0.423625</v>
      </c>
      <c r="F6" s="16">
        <v>0.413625</v>
      </c>
      <c r="G6" s="16">
        <v>0.413625</v>
      </c>
      <c r="H6" s="19">
        <f t="shared" ref="H6:H13" si="0">SUM(I6:N6)</f>
        <v>0.026375</v>
      </c>
      <c r="I6" s="19">
        <v>0.02</v>
      </c>
      <c r="J6" s="19">
        <v>0.001125</v>
      </c>
      <c r="K6" s="19">
        <v>0.00375</v>
      </c>
      <c r="L6" s="19">
        <v>0.0005</v>
      </c>
      <c r="M6" s="19">
        <v>0.001</v>
      </c>
      <c r="N6" s="19" t="s">
        <v>22</v>
      </c>
      <c r="P6" s="67">
        <f t="shared" ref="P6:P13" si="1">E6+$H6</f>
        <v>0.45</v>
      </c>
      <c r="Q6" s="67">
        <f t="shared" ref="Q6:Q13" si="2">F6+$H6</f>
        <v>0.44</v>
      </c>
      <c r="R6" s="67">
        <f t="shared" ref="R6:R13" si="3">G6+$H6</f>
        <v>0.44</v>
      </c>
      <c r="S6" s="67"/>
      <c r="T6" s="67"/>
    </row>
    <row r="7" s="25" customFormat="1" ht="30" customHeight="1" spans="1:20">
      <c r="A7" s="39"/>
      <c r="B7" s="44"/>
      <c r="C7" s="70"/>
      <c r="D7" s="69" t="s">
        <v>23</v>
      </c>
      <c r="E7" s="16">
        <v>0.473625</v>
      </c>
      <c r="F7" s="16">
        <v>0.463625</v>
      </c>
      <c r="G7" s="16">
        <v>0.463625</v>
      </c>
      <c r="H7" s="16">
        <f t="shared" si="0"/>
        <v>0.026375</v>
      </c>
      <c r="I7" s="16">
        <v>0.02</v>
      </c>
      <c r="J7" s="19">
        <v>0.001125</v>
      </c>
      <c r="K7" s="19">
        <v>0.00375</v>
      </c>
      <c r="L7" s="16">
        <v>0.0005</v>
      </c>
      <c r="M7" s="16">
        <v>0.001</v>
      </c>
      <c r="N7" s="16" t="s">
        <v>22</v>
      </c>
      <c r="P7" s="67">
        <f t="shared" si="1"/>
        <v>0.5</v>
      </c>
      <c r="Q7" s="67">
        <f t="shared" si="2"/>
        <v>0.49</v>
      </c>
      <c r="R7" s="67">
        <f t="shared" si="3"/>
        <v>0.49</v>
      </c>
      <c r="S7" s="67"/>
      <c r="T7" s="67"/>
    </row>
    <row r="8" s="25" customFormat="1" ht="30" customHeight="1" spans="1:20">
      <c r="A8" s="39"/>
      <c r="B8" s="44"/>
      <c r="C8" s="71"/>
      <c r="D8" s="69" t="s">
        <v>24</v>
      </c>
      <c r="E8" s="16">
        <v>0.773625</v>
      </c>
      <c r="F8" s="16">
        <v>0.763625</v>
      </c>
      <c r="G8" s="16">
        <v>0.763625</v>
      </c>
      <c r="H8" s="16">
        <f t="shared" si="0"/>
        <v>0.026375</v>
      </c>
      <c r="I8" s="16">
        <v>0.02</v>
      </c>
      <c r="J8" s="19">
        <v>0.001125</v>
      </c>
      <c r="K8" s="19">
        <v>0.00375</v>
      </c>
      <c r="L8" s="16">
        <v>0.0005</v>
      </c>
      <c r="M8" s="16">
        <v>0.001</v>
      </c>
      <c r="N8" s="16" t="s">
        <v>22</v>
      </c>
      <c r="P8" s="67">
        <f t="shared" si="1"/>
        <v>0.8</v>
      </c>
      <c r="Q8" s="67">
        <f t="shared" si="2"/>
        <v>0.79</v>
      </c>
      <c r="R8" s="67">
        <f t="shared" si="3"/>
        <v>0.79</v>
      </c>
      <c r="S8" s="67"/>
      <c r="T8" s="67"/>
    </row>
    <row r="9" s="25" customFormat="1" ht="30" customHeight="1" spans="1:20">
      <c r="A9" s="39"/>
      <c r="B9" s="44"/>
      <c r="C9" s="46" t="s">
        <v>25</v>
      </c>
      <c r="D9" s="72"/>
      <c r="E9" s="16">
        <v>0.423625</v>
      </c>
      <c r="F9" s="16">
        <v>0.413625</v>
      </c>
      <c r="G9" s="16">
        <v>0.413625</v>
      </c>
      <c r="H9" s="16">
        <f t="shared" si="0"/>
        <v>0.026375</v>
      </c>
      <c r="I9" s="16">
        <v>0.02</v>
      </c>
      <c r="J9" s="19">
        <v>0.001125</v>
      </c>
      <c r="K9" s="19">
        <v>0.00375</v>
      </c>
      <c r="L9" s="16">
        <v>0.0005</v>
      </c>
      <c r="M9" s="16">
        <v>0.001</v>
      </c>
      <c r="N9" s="16" t="s">
        <v>22</v>
      </c>
      <c r="P9" s="67">
        <f t="shared" si="1"/>
        <v>0.45</v>
      </c>
      <c r="Q9" s="67">
        <f t="shared" si="2"/>
        <v>0.44</v>
      </c>
      <c r="R9" s="67">
        <f t="shared" si="3"/>
        <v>0.44</v>
      </c>
      <c r="S9" s="67"/>
      <c r="T9" s="67"/>
    </row>
    <row r="10" s="25" customFormat="1" ht="30" customHeight="1" spans="1:20">
      <c r="A10" s="39"/>
      <c r="B10" s="41" t="s">
        <v>26</v>
      </c>
      <c r="C10" s="41"/>
      <c r="D10" s="41"/>
      <c r="E10" s="16">
        <v>0.483625</v>
      </c>
      <c r="F10" s="16">
        <v>0.473625</v>
      </c>
      <c r="G10" s="16">
        <v>0.473625</v>
      </c>
      <c r="H10" s="16">
        <f t="shared" si="0"/>
        <v>0.026375</v>
      </c>
      <c r="I10" s="16">
        <v>0.02</v>
      </c>
      <c r="J10" s="19">
        <v>0.001125</v>
      </c>
      <c r="K10" s="19">
        <v>0.00375</v>
      </c>
      <c r="L10" s="16">
        <v>0.0005</v>
      </c>
      <c r="M10" s="16">
        <v>0.001</v>
      </c>
      <c r="N10" s="16" t="s">
        <v>22</v>
      </c>
      <c r="P10" s="67">
        <f t="shared" si="1"/>
        <v>0.51</v>
      </c>
      <c r="Q10" s="67">
        <f t="shared" si="2"/>
        <v>0.5</v>
      </c>
      <c r="R10" s="67">
        <f t="shared" si="3"/>
        <v>0.5</v>
      </c>
      <c r="S10" s="67"/>
      <c r="T10" s="67"/>
    </row>
    <row r="11" s="25" customFormat="1" ht="30" customHeight="1" spans="1:20">
      <c r="A11" s="39"/>
      <c r="B11" s="41" t="s">
        <v>27</v>
      </c>
      <c r="C11" s="41"/>
      <c r="D11" s="41"/>
      <c r="E11" s="16">
        <v>0.483625</v>
      </c>
      <c r="F11" s="16">
        <v>0.473625</v>
      </c>
      <c r="G11" s="16">
        <v>0.473625</v>
      </c>
      <c r="H11" s="16">
        <f t="shared" si="0"/>
        <v>0.046375</v>
      </c>
      <c r="I11" s="16">
        <v>0.02</v>
      </c>
      <c r="J11" s="19">
        <v>0.001125</v>
      </c>
      <c r="K11" s="19">
        <v>0.00375</v>
      </c>
      <c r="L11" s="16">
        <v>0.0005</v>
      </c>
      <c r="M11" s="16">
        <v>0.001</v>
      </c>
      <c r="N11" s="16">
        <v>0.02</v>
      </c>
      <c r="P11" s="67">
        <f t="shared" si="1"/>
        <v>0.53</v>
      </c>
      <c r="Q11" s="67">
        <f t="shared" si="2"/>
        <v>0.52</v>
      </c>
      <c r="R11" s="67">
        <f t="shared" si="3"/>
        <v>0.52</v>
      </c>
      <c r="S11" s="67"/>
      <c r="T11" s="67"/>
    </row>
    <row r="12" s="24" customFormat="1" ht="30" customHeight="1" spans="1:20">
      <c r="A12" s="48" t="s">
        <v>28</v>
      </c>
      <c r="B12" s="48"/>
      <c r="C12" s="48"/>
      <c r="D12" s="48"/>
      <c r="E12" s="16">
        <v>0.430875</v>
      </c>
      <c r="F12" s="16">
        <v>0.420875</v>
      </c>
      <c r="G12" s="16">
        <v>0.410875</v>
      </c>
      <c r="H12" s="16">
        <f t="shared" si="0"/>
        <v>0.021125</v>
      </c>
      <c r="I12" s="16">
        <v>0.02</v>
      </c>
      <c r="J12" s="19">
        <v>0.001125</v>
      </c>
      <c r="K12" s="19" t="s">
        <v>22</v>
      </c>
      <c r="L12" s="16" t="s">
        <v>22</v>
      </c>
      <c r="M12" s="16" t="s">
        <v>22</v>
      </c>
      <c r="N12" s="16" t="s">
        <v>22</v>
      </c>
      <c r="P12" s="67">
        <f t="shared" si="1"/>
        <v>0.452</v>
      </c>
      <c r="Q12" s="67">
        <f t="shared" si="2"/>
        <v>0.442</v>
      </c>
      <c r="R12" s="67">
        <f t="shared" si="3"/>
        <v>0.432</v>
      </c>
      <c r="S12" s="67"/>
      <c r="T12" s="67"/>
    </row>
    <row r="13" s="24" customFormat="1" ht="30" customHeight="1" spans="1:20">
      <c r="A13" s="51"/>
      <c r="B13" s="48" t="s">
        <v>29</v>
      </c>
      <c r="C13" s="48"/>
      <c r="D13" s="48"/>
      <c r="E13" s="16">
        <v>0.299</v>
      </c>
      <c r="F13" s="16">
        <v>0.294</v>
      </c>
      <c r="G13" s="16">
        <v>0.289</v>
      </c>
      <c r="H13" s="18">
        <f t="shared" si="0"/>
        <v>0</v>
      </c>
      <c r="I13" s="16" t="s">
        <v>22</v>
      </c>
      <c r="J13" s="19" t="s">
        <v>22</v>
      </c>
      <c r="K13" s="19" t="s">
        <v>22</v>
      </c>
      <c r="L13" s="16" t="s">
        <v>22</v>
      </c>
      <c r="M13" s="16" t="s">
        <v>22</v>
      </c>
      <c r="N13" s="16" t="s">
        <v>22</v>
      </c>
      <c r="P13" s="67">
        <f t="shared" si="1"/>
        <v>0.299</v>
      </c>
      <c r="Q13" s="67">
        <f t="shared" si="2"/>
        <v>0.294</v>
      </c>
      <c r="R13" s="67">
        <f t="shared" si="3"/>
        <v>0.289</v>
      </c>
      <c r="S13" s="67"/>
      <c r="T13" s="67"/>
    </row>
    <row r="14" ht="13" customHeight="1" spans="1:14">
      <c r="A14" s="53" t="s">
        <v>30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="24" customFormat="1" ht="15" customHeight="1" spans="1:14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5:7">
      <c r="E16" s="54"/>
      <c r="F16" s="54"/>
      <c r="G16" s="54"/>
    </row>
    <row r="17" spans="5:7">
      <c r="E17" s="55"/>
      <c r="F17" s="55"/>
      <c r="G17" s="55"/>
    </row>
    <row r="18" spans="5:7">
      <c r="E18" s="54"/>
      <c r="F18" s="54"/>
      <c r="G18" s="54"/>
    </row>
    <row r="19" spans="5:7">
      <c r="E19" s="54"/>
      <c r="F19" s="54"/>
      <c r="G19" s="54"/>
    </row>
    <row r="20" spans="5:7">
      <c r="E20" s="54"/>
      <c r="F20" s="54"/>
      <c r="G20" s="54"/>
    </row>
    <row r="21" spans="5:7">
      <c r="E21" s="54"/>
      <c r="F21" s="54"/>
      <c r="G21" s="54"/>
    </row>
    <row r="22" spans="5:7">
      <c r="E22" s="54"/>
      <c r="F22" s="54"/>
      <c r="G22" s="54"/>
    </row>
    <row r="23" spans="5:7">
      <c r="E23" s="54"/>
      <c r="F23" s="54"/>
      <c r="G23" s="54"/>
    </row>
    <row r="24" spans="5:7">
      <c r="E24" s="73"/>
      <c r="F24" s="54"/>
      <c r="G24" s="54"/>
    </row>
    <row r="25" spans="5:7">
      <c r="E25" s="73"/>
      <c r="F25" s="54"/>
      <c r="G25" s="54"/>
    </row>
    <row r="26" spans="5:7">
      <c r="E26" s="73"/>
      <c r="F26" s="54"/>
      <c r="G26" s="54"/>
    </row>
    <row r="27" spans="5:7">
      <c r="E27" s="74"/>
      <c r="F27" s="54"/>
      <c r="G27" s="54"/>
    </row>
    <row r="28" spans="5:7">
      <c r="E28" s="54"/>
      <c r="F28" s="54"/>
      <c r="G28" s="54"/>
    </row>
    <row r="29" spans="5:7">
      <c r="E29" s="54"/>
      <c r="F29" s="54"/>
      <c r="G29" s="54"/>
    </row>
    <row r="30" spans="5:7">
      <c r="E30" s="54"/>
      <c r="F30" s="54"/>
      <c r="G30" s="54"/>
    </row>
    <row r="31" spans="5:7">
      <c r="E31" s="54"/>
      <c r="F31" s="54"/>
      <c r="G31" s="54"/>
    </row>
    <row r="32" spans="5:7">
      <c r="E32" s="54"/>
      <c r="F32" s="54"/>
      <c r="G32" s="54"/>
    </row>
  </sheetData>
  <mergeCells count="31">
    <mergeCell ref="A1:N1"/>
    <mergeCell ref="A2:N2"/>
    <mergeCell ref="E3:G3"/>
    <mergeCell ref="I3:N3"/>
    <mergeCell ref="P3:T3"/>
    <mergeCell ref="C9:D9"/>
    <mergeCell ref="B10:D10"/>
    <mergeCell ref="B11:D11"/>
    <mergeCell ref="A12:D12"/>
    <mergeCell ref="B13:D13"/>
    <mergeCell ref="A14:N14"/>
    <mergeCell ref="A15:N15"/>
    <mergeCell ref="A6:A11"/>
    <mergeCell ref="B6:B9"/>
    <mergeCell ref="C6:C8"/>
    <mergeCell ref="E4:E5"/>
    <mergeCell ref="F4:F5"/>
    <mergeCell ref="G4:G5"/>
    <mergeCell ref="H3:H5"/>
    <mergeCell ref="I4:I5"/>
    <mergeCell ref="J4:J5"/>
    <mergeCell ref="K4:K5"/>
    <mergeCell ref="L4:L5"/>
    <mergeCell ref="M4:M5"/>
    <mergeCell ref="N4:N5"/>
    <mergeCell ref="P4:P5"/>
    <mergeCell ref="Q4:Q5"/>
    <mergeCell ref="R4:R5"/>
    <mergeCell ref="S4:S5"/>
    <mergeCell ref="T4:T5"/>
    <mergeCell ref="A3:D5"/>
  </mergeCells>
  <printOptions horizontalCentered="1"/>
  <pageMargins left="0.75" right="0.709027777777778" top="1.21875" bottom="0.75" header="0.309027777777778" footer="0.309027777777778"/>
  <pageSetup paperSize="9" scale="62" firstPageNumber="4294963191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X37"/>
  <sheetViews>
    <sheetView workbookViewId="0">
      <selection activeCell="D27" sqref="D27"/>
    </sheetView>
  </sheetViews>
  <sheetFormatPr defaultColWidth="9" defaultRowHeight="14.25"/>
  <cols>
    <col min="1" max="1" width="5.75" style="26" customWidth="1"/>
    <col min="2" max="2" width="10.125" style="27" customWidth="1"/>
    <col min="3" max="3" width="8.5" style="27" customWidth="1"/>
    <col min="4" max="4" width="17.775" style="26" customWidth="1"/>
    <col min="5" max="7" width="10.25" style="26" customWidth="1"/>
    <col min="8" max="9" width="9.375" style="26" customWidth="1"/>
    <col min="10" max="11" width="15.25" style="26" customWidth="1"/>
    <col min="12" max="12" width="13.625" style="26" customWidth="1"/>
    <col min="13" max="18" width="10.25" style="26" customWidth="1"/>
    <col min="19" max="19" width="9" style="26"/>
    <col min="20" max="20" width="9.375" style="26"/>
    <col min="21" max="22" width="9" style="26"/>
    <col min="23" max="24" width="9.375" style="26"/>
    <col min="25" max="16384" width="9" style="26"/>
  </cols>
  <sheetData>
    <row r="1" spans="1:18">
      <c r="A1" s="28" t="s">
        <v>31</v>
      </c>
      <c r="B1" s="29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customHeight="1" spans="1:18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customHeight="1" spans="1:18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ht="18" customHeight="1" spans="2:18">
      <c r="B4" s="32"/>
      <c r="C4" s="32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="24" customFormat="1" ht="18" customHeight="1" spans="1:24">
      <c r="A5" s="34" t="s">
        <v>2</v>
      </c>
      <c r="B5" s="34"/>
      <c r="C5" s="34"/>
      <c r="D5" s="34"/>
      <c r="E5" s="34" t="s">
        <v>3</v>
      </c>
      <c r="F5" s="34"/>
      <c r="G5" s="34"/>
      <c r="H5" s="34"/>
      <c r="I5" s="34"/>
      <c r="J5" s="34" t="s">
        <v>32</v>
      </c>
      <c r="K5" s="34"/>
      <c r="L5" s="56" t="s">
        <v>4</v>
      </c>
      <c r="M5" s="6" t="s">
        <v>5</v>
      </c>
      <c r="N5" s="7"/>
      <c r="O5" s="7"/>
      <c r="P5" s="7"/>
      <c r="Q5" s="7"/>
      <c r="R5" s="20"/>
      <c r="T5" s="34" t="s">
        <v>6</v>
      </c>
      <c r="U5" s="34"/>
      <c r="V5" s="34"/>
      <c r="W5" s="34"/>
      <c r="X5" s="34"/>
    </row>
    <row r="6" s="24" customFormat="1" ht="18" customHeight="1" spans="1:24">
      <c r="A6" s="34"/>
      <c r="B6" s="34"/>
      <c r="C6" s="34"/>
      <c r="D6" s="34"/>
      <c r="E6" s="35" t="s">
        <v>7</v>
      </c>
      <c r="F6" s="36" t="s">
        <v>8</v>
      </c>
      <c r="G6" s="36" t="s">
        <v>9</v>
      </c>
      <c r="H6" s="37" t="s">
        <v>16</v>
      </c>
      <c r="I6" s="35" t="s">
        <v>17</v>
      </c>
      <c r="J6" s="35" t="s">
        <v>33</v>
      </c>
      <c r="K6" s="35" t="s">
        <v>34</v>
      </c>
      <c r="L6" s="56"/>
      <c r="M6" s="57" t="s">
        <v>10</v>
      </c>
      <c r="N6" s="58" t="s">
        <v>11</v>
      </c>
      <c r="O6" s="58" t="s">
        <v>12</v>
      </c>
      <c r="P6" s="57" t="s">
        <v>13</v>
      </c>
      <c r="Q6" s="57" t="s">
        <v>14</v>
      </c>
      <c r="R6" s="57" t="s">
        <v>15</v>
      </c>
      <c r="T6" s="35" t="s">
        <v>7</v>
      </c>
      <c r="U6" s="36" t="s">
        <v>8</v>
      </c>
      <c r="V6" s="36" t="s">
        <v>9</v>
      </c>
      <c r="W6" s="37" t="s">
        <v>16</v>
      </c>
      <c r="X6" s="35" t="s">
        <v>17</v>
      </c>
    </row>
    <row r="7" s="24" customFormat="1" ht="25" customHeight="1" spans="1:24">
      <c r="A7" s="34"/>
      <c r="B7" s="34"/>
      <c r="C7" s="34"/>
      <c r="D7" s="34"/>
      <c r="E7" s="38"/>
      <c r="F7" s="38"/>
      <c r="G7" s="38"/>
      <c r="H7" s="38"/>
      <c r="I7" s="38"/>
      <c r="J7" s="35"/>
      <c r="K7" s="38"/>
      <c r="L7" s="56"/>
      <c r="M7" s="57"/>
      <c r="N7" s="58"/>
      <c r="O7" s="58"/>
      <c r="P7" s="57"/>
      <c r="Q7" s="57"/>
      <c r="R7" s="57"/>
      <c r="T7" s="38"/>
      <c r="U7" s="38"/>
      <c r="V7" s="38"/>
      <c r="W7" s="38"/>
      <c r="X7" s="38"/>
    </row>
    <row r="8" s="25" customFormat="1" ht="30" customHeight="1" spans="1:24">
      <c r="A8" s="39"/>
      <c r="B8" s="40" t="s">
        <v>19</v>
      </c>
      <c r="C8" s="41" t="s">
        <v>20</v>
      </c>
      <c r="D8" s="42" t="s">
        <v>21</v>
      </c>
      <c r="E8" s="43">
        <v>0.423625</v>
      </c>
      <c r="F8" s="43">
        <v>0.413625</v>
      </c>
      <c r="G8" s="43">
        <v>0.413625</v>
      </c>
      <c r="H8" s="43"/>
      <c r="I8" s="43"/>
      <c r="J8" s="42"/>
      <c r="K8" s="42"/>
      <c r="L8" s="43">
        <f t="shared" ref="L8:L17" si="0">SUM(M8:R8)</f>
        <v>0.026375</v>
      </c>
      <c r="M8" s="59">
        <v>0.02</v>
      </c>
      <c r="N8" s="19">
        <v>0.001125</v>
      </c>
      <c r="O8" s="60">
        <v>0.00375</v>
      </c>
      <c r="P8" s="61">
        <v>0.0005</v>
      </c>
      <c r="Q8" s="52">
        <v>0.001</v>
      </c>
      <c r="R8" s="61" t="s">
        <v>22</v>
      </c>
      <c r="T8" s="67">
        <f t="shared" ref="T8:V8" si="1">E8+$L8</f>
        <v>0.45</v>
      </c>
      <c r="U8" s="67">
        <f t="shared" si="1"/>
        <v>0.44</v>
      </c>
      <c r="V8" s="67">
        <f t="shared" si="1"/>
        <v>0.44</v>
      </c>
      <c r="W8" s="67"/>
      <c r="X8" s="67"/>
    </row>
    <row r="9" s="25" customFormat="1" ht="30" customHeight="1" spans="1:24">
      <c r="A9" s="39"/>
      <c r="B9" s="44"/>
      <c r="C9" s="41"/>
      <c r="D9" s="42" t="s">
        <v>23</v>
      </c>
      <c r="E9" s="43">
        <v>0.473625</v>
      </c>
      <c r="F9" s="43">
        <v>0.463625</v>
      </c>
      <c r="G9" s="43">
        <v>0.463625</v>
      </c>
      <c r="H9" s="43"/>
      <c r="I9" s="43"/>
      <c r="J9" s="42"/>
      <c r="K9" s="42"/>
      <c r="L9" s="43">
        <f t="shared" si="0"/>
        <v>0.026375</v>
      </c>
      <c r="M9" s="59">
        <v>0.02</v>
      </c>
      <c r="N9" s="19">
        <v>0.001125</v>
      </c>
      <c r="O9" s="60">
        <v>0.00375</v>
      </c>
      <c r="P9" s="61">
        <v>0.0005</v>
      </c>
      <c r="Q9" s="52">
        <v>0.001</v>
      </c>
      <c r="R9" s="61" t="s">
        <v>22</v>
      </c>
      <c r="T9" s="67">
        <f t="shared" ref="T9:V9" si="2">E9+$L9</f>
        <v>0.5</v>
      </c>
      <c r="U9" s="67">
        <f t="shared" si="2"/>
        <v>0.49</v>
      </c>
      <c r="V9" s="67">
        <f t="shared" si="2"/>
        <v>0.49</v>
      </c>
      <c r="W9" s="67"/>
      <c r="X9" s="67"/>
    </row>
    <row r="10" s="25" customFormat="1" ht="30" customHeight="1" spans="1:24">
      <c r="A10" s="39"/>
      <c r="B10" s="44"/>
      <c r="C10" s="41"/>
      <c r="D10" s="42" t="s">
        <v>24</v>
      </c>
      <c r="E10" s="43">
        <v>0.773625</v>
      </c>
      <c r="F10" s="43">
        <v>0.763625</v>
      </c>
      <c r="G10" s="43">
        <v>0.763625</v>
      </c>
      <c r="H10" s="43"/>
      <c r="I10" s="43"/>
      <c r="J10" s="42"/>
      <c r="K10" s="42"/>
      <c r="L10" s="43">
        <f t="shared" si="0"/>
        <v>0.026375</v>
      </c>
      <c r="M10" s="59">
        <v>0.02</v>
      </c>
      <c r="N10" s="19">
        <v>0.001125</v>
      </c>
      <c r="O10" s="60">
        <v>0.00375</v>
      </c>
      <c r="P10" s="61">
        <v>0.0005</v>
      </c>
      <c r="Q10" s="52">
        <v>0.001</v>
      </c>
      <c r="R10" s="61" t="s">
        <v>22</v>
      </c>
      <c r="T10" s="67">
        <f t="shared" ref="T10:V10" si="3">E10+$L10</f>
        <v>0.8</v>
      </c>
      <c r="U10" s="67">
        <f t="shared" si="3"/>
        <v>0.79</v>
      </c>
      <c r="V10" s="67">
        <f t="shared" si="3"/>
        <v>0.79</v>
      </c>
      <c r="W10" s="67"/>
      <c r="X10" s="67"/>
    </row>
    <row r="11" s="25" customFormat="1" ht="30" customHeight="1" spans="1:24">
      <c r="A11" s="39"/>
      <c r="B11" s="45"/>
      <c r="C11" s="46" t="s">
        <v>25</v>
      </c>
      <c r="D11" s="47"/>
      <c r="E11" s="43">
        <v>0.423625</v>
      </c>
      <c r="F11" s="43">
        <v>0.413625</v>
      </c>
      <c r="G11" s="43">
        <v>0.413625</v>
      </c>
      <c r="H11" s="43"/>
      <c r="I11" s="43"/>
      <c r="J11" s="42"/>
      <c r="K11" s="42"/>
      <c r="L11" s="43">
        <f t="shared" si="0"/>
        <v>0.026375</v>
      </c>
      <c r="M11" s="59">
        <v>0.02</v>
      </c>
      <c r="N11" s="19">
        <v>0.001125</v>
      </c>
      <c r="O11" s="60">
        <v>0.00375</v>
      </c>
      <c r="P11" s="61">
        <v>0.0005</v>
      </c>
      <c r="Q11" s="52">
        <v>0.001</v>
      </c>
      <c r="R11" s="61" t="s">
        <v>22</v>
      </c>
      <c r="T11" s="67">
        <f t="shared" ref="T11:V11" si="4">E11+$L11</f>
        <v>0.45</v>
      </c>
      <c r="U11" s="67">
        <f t="shared" si="4"/>
        <v>0.44</v>
      </c>
      <c r="V11" s="67">
        <f t="shared" si="4"/>
        <v>0.44</v>
      </c>
      <c r="W11" s="67"/>
      <c r="X11" s="67"/>
    </row>
    <row r="12" s="25" customFormat="1" ht="30" customHeight="1" spans="1:24">
      <c r="A12" s="39"/>
      <c r="B12" s="41" t="s">
        <v>26</v>
      </c>
      <c r="C12" s="41"/>
      <c r="D12" s="41"/>
      <c r="E12" s="43">
        <v>0.483625</v>
      </c>
      <c r="F12" s="43">
        <v>0.473625</v>
      </c>
      <c r="G12" s="43">
        <v>0.473625</v>
      </c>
      <c r="H12" s="43"/>
      <c r="I12" s="43"/>
      <c r="J12" s="41"/>
      <c r="K12" s="41"/>
      <c r="L12" s="43">
        <f t="shared" si="0"/>
        <v>0.026375</v>
      </c>
      <c r="M12" s="59">
        <v>0.02</v>
      </c>
      <c r="N12" s="19">
        <v>0.001125</v>
      </c>
      <c r="O12" s="60">
        <v>0.00375</v>
      </c>
      <c r="P12" s="61">
        <v>0.0005</v>
      </c>
      <c r="Q12" s="52">
        <v>0.001</v>
      </c>
      <c r="R12" s="61" t="s">
        <v>22</v>
      </c>
      <c r="T12" s="67">
        <f t="shared" ref="T12:V12" si="5">E12+$L12</f>
        <v>0.51</v>
      </c>
      <c r="U12" s="67">
        <f t="shared" si="5"/>
        <v>0.5</v>
      </c>
      <c r="V12" s="67">
        <f t="shared" si="5"/>
        <v>0.5</v>
      </c>
      <c r="W12" s="67"/>
      <c r="X12" s="67"/>
    </row>
    <row r="13" s="25" customFormat="1" ht="30" customHeight="1" spans="1:24">
      <c r="A13" s="39"/>
      <c r="B13" s="41" t="s">
        <v>27</v>
      </c>
      <c r="C13" s="41"/>
      <c r="D13" s="41"/>
      <c r="E13" s="43">
        <v>0.483625</v>
      </c>
      <c r="F13" s="43">
        <v>0.473625</v>
      </c>
      <c r="G13" s="43">
        <v>0.473625</v>
      </c>
      <c r="H13" s="43"/>
      <c r="I13" s="43"/>
      <c r="J13" s="41"/>
      <c r="K13" s="41"/>
      <c r="L13" s="43">
        <f t="shared" si="0"/>
        <v>0.046375</v>
      </c>
      <c r="M13" s="59">
        <v>0.02</v>
      </c>
      <c r="N13" s="19">
        <v>0.001125</v>
      </c>
      <c r="O13" s="60">
        <v>0.00375</v>
      </c>
      <c r="P13" s="61">
        <v>0.0005</v>
      </c>
      <c r="Q13" s="52">
        <v>0.001</v>
      </c>
      <c r="R13" s="59">
        <v>0.02</v>
      </c>
      <c r="T13" s="67">
        <f t="shared" ref="T13:V13" si="6">E13+$L13</f>
        <v>0.53</v>
      </c>
      <c r="U13" s="67">
        <f t="shared" si="6"/>
        <v>0.52</v>
      </c>
      <c r="V13" s="67">
        <f t="shared" si="6"/>
        <v>0.52</v>
      </c>
      <c r="W13" s="67"/>
      <c r="X13" s="67"/>
    </row>
    <row r="14" s="24" customFormat="1" ht="30" customHeight="1" spans="1:24">
      <c r="A14" s="48" t="s">
        <v>35</v>
      </c>
      <c r="B14" s="48"/>
      <c r="C14" s="48"/>
      <c r="D14" s="48"/>
      <c r="E14" s="43">
        <v>0.410125</v>
      </c>
      <c r="F14" s="43">
        <v>0.400125</v>
      </c>
      <c r="G14" s="43">
        <v>0.390125</v>
      </c>
      <c r="H14" s="43"/>
      <c r="I14" s="43"/>
      <c r="J14" s="62"/>
      <c r="K14" s="62"/>
      <c r="L14" s="43">
        <f t="shared" si="0"/>
        <v>0.064375</v>
      </c>
      <c r="M14" s="59">
        <v>0.02</v>
      </c>
      <c r="N14" s="19">
        <v>0.001125</v>
      </c>
      <c r="O14" s="60">
        <v>0.00375</v>
      </c>
      <c r="P14" s="61">
        <v>0.0005</v>
      </c>
      <c r="Q14" s="52">
        <v>0.019</v>
      </c>
      <c r="R14" s="59">
        <v>0.02</v>
      </c>
      <c r="T14" s="67">
        <f t="shared" ref="T14:V14" si="7">E14+$L14</f>
        <v>0.4745</v>
      </c>
      <c r="U14" s="67">
        <f t="shared" si="7"/>
        <v>0.4645</v>
      </c>
      <c r="V14" s="67">
        <f t="shared" si="7"/>
        <v>0.4545</v>
      </c>
      <c r="W14" s="67"/>
      <c r="X14" s="67"/>
    </row>
    <row r="15" s="24" customFormat="1" ht="43" customHeight="1" spans="1:24">
      <c r="A15" s="49" t="s">
        <v>36</v>
      </c>
      <c r="B15" s="48"/>
      <c r="C15" s="48"/>
      <c r="D15" s="48"/>
      <c r="E15" s="43">
        <f>0.490625</f>
        <v>0.490625</v>
      </c>
      <c r="F15" s="50">
        <f>0.467625-0.0324</f>
        <v>0.435225</v>
      </c>
      <c r="G15" s="50">
        <f>0.444625-0.0324</f>
        <v>0.412225</v>
      </c>
      <c r="H15" s="43">
        <v>0.367625</v>
      </c>
      <c r="I15" s="43">
        <v>0.349625</v>
      </c>
      <c r="J15" s="63">
        <v>37</v>
      </c>
      <c r="K15" s="63">
        <v>27</v>
      </c>
      <c r="L15" s="43">
        <f t="shared" si="0"/>
        <v>0.064375</v>
      </c>
      <c r="M15" s="59">
        <v>0.02</v>
      </c>
      <c r="N15" s="19">
        <v>0.001125</v>
      </c>
      <c r="O15" s="60">
        <v>0.00375</v>
      </c>
      <c r="P15" s="61">
        <v>0.0005</v>
      </c>
      <c r="Q15" s="52">
        <v>0.019</v>
      </c>
      <c r="R15" s="59">
        <v>0.02</v>
      </c>
      <c r="T15" s="67">
        <f t="shared" ref="T15:X15" si="8">E15+$L15</f>
        <v>0.555</v>
      </c>
      <c r="U15" s="67">
        <f t="shared" si="8"/>
        <v>0.4996</v>
      </c>
      <c r="V15" s="67">
        <f t="shared" si="8"/>
        <v>0.4766</v>
      </c>
      <c r="W15" s="67">
        <f t="shared" si="8"/>
        <v>0.432</v>
      </c>
      <c r="X15" s="67">
        <f t="shared" si="8"/>
        <v>0.414</v>
      </c>
    </row>
    <row r="16" s="24" customFormat="1" ht="30" customHeight="1" spans="1:24">
      <c r="A16" s="48" t="s">
        <v>37</v>
      </c>
      <c r="B16" s="48"/>
      <c r="C16" s="48"/>
      <c r="D16" s="48"/>
      <c r="E16" s="43">
        <v>0.430875</v>
      </c>
      <c r="F16" s="43">
        <v>0.420875</v>
      </c>
      <c r="G16" s="43">
        <v>0.410875</v>
      </c>
      <c r="H16" s="43"/>
      <c r="I16" s="43"/>
      <c r="J16" s="62"/>
      <c r="K16" s="64" t="s">
        <v>38</v>
      </c>
      <c r="L16" s="43">
        <f t="shared" si="0"/>
        <v>0.021125</v>
      </c>
      <c r="M16" s="59">
        <v>0.02</v>
      </c>
      <c r="N16" s="19">
        <v>0.001125</v>
      </c>
      <c r="O16" s="65" t="s">
        <v>22</v>
      </c>
      <c r="P16" s="61" t="s">
        <v>22</v>
      </c>
      <c r="Q16" s="61" t="s">
        <v>22</v>
      </c>
      <c r="R16" s="61" t="s">
        <v>22</v>
      </c>
      <c r="T16" s="67">
        <f t="shared" ref="T16:V16" si="9">E16+$L16</f>
        <v>0.452</v>
      </c>
      <c r="U16" s="67">
        <f t="shared" si="9"/>
        <v>0.442</v>
      </c>
      <c r="V16" s="67">
        <f t="shared" si="9"/>
        <v>0.432</v>
      </c>
      <c r="W16" s="67"/>
      <c r="X16" s="67"/>
    </row>
    <row r="17" s="24" customFormat="1" ht="30" customHeight="1" spans="1:24">
      <c r="A17" s="51"/>
      <c r="B17" s="48" t="s">
        <v>39</v>
      </c>
      <c r="C17" s="48"/>
      <c r="D17" s="48"/>
      <c r="E17" s="52">
        <v>0.299</v>
      </c>
      <c r="F17" s="52">
        <v>0.294</v>
      </c>
      <c r="G17" s="52">
        <v>0.289</v>
      </c>
      <c r="H17" s="43"/>
      <c r="I17" s="43"/>
      <c r="J17" s="62"/>
      <c r="K17" s="62"/>
      <c r="L17" s="66">
        <f t="shared" si="0"/>
        <v>0</v>
      </c>
      <c r="M17" s="61" t="s">
        <v>22</v>
      </c>
      <c r="N17" s="65" t="s">
        <v>22</v>
      </c>
      <c r="O17" s="60" t="s">
        <v>22</v>
      </c>
      <c r="P17" s="61" t="s">
        <v>22</v>
      </c>
      <c r="Q17" s="61" t="s">
        <v>22</v>
      </c>
      <c r="R17" s="61" t="s">
        <v>22</v>
      </c>
      <c r="T17" s="67">
        <f t="shared" ref="T17:V17" si="10">E17+$L17</f>
        <v>0.299</v>
      </c>
      <c r="U17" s="67">
        <f t="shared" si="10"/>
        <v>0.294</v>
      </c>
      <c r="V17" s="67">
        <f t="shared" si="10"/>
        <v>0.289</v>
      </c>
      <c r="W17" s="67"/>
      <c r="X17" s="67"/>
    </row>
    <row r="18" spans="1:18">
      <c r="A18" s="53" t="s">
        <v>40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>
      <c r="A19" s="53" t="s">
        <v>41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="24" customFormat="1" ht="15" customHeight="1" spans="1:18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5:10">
      <c r="E21" s="54"/>
      <c r="F21" s="54"/>
      <c r="G21" s="54"/>
      <c r="H21" s="54"/>
      <c r="I21" s="54"/>
      <c r="J21" s="54"/>
    </row>
    <row r="22" spans="5:10">
      <c r="E22" s="55">
        <f t="shared" ref="E22:H22" si="11">E15-F15</f>
        <v>0.0553999999999999</v>
      </c>
      <c r="F22" s="55">
        <f t="shared" si="11"/>
        <v>0.023</v>
      </c>
      <c r="G22" s="55">
        <f t="shared" si="11"/>
        <v>0.0446</v>
      </c>
      <c r="H22" s="55">
        <f t="shared" si="11"/>
        <v>0.018</v>
      </c>
      <c r="I22" s="54"/>
      <c r="J22" s="54"/>
    </row>
    <row r="23" spans="5:10">
      <c r="E23" s="54"/>
      <c r="F23" s="54"/>
      <c r="G23" s="54"/>
      <c r="H23" s="54"/>
      <c r="I23" s="54"/>
      <c r="J23" s="54"/>
    </row>
    <row r="24" spans="5:10">
      <c r="E24" s="54"/>
      <c r="F24" s="54"/>
      <c r="G24" s="54"/>
      <c r="H24" s="54"/>
      <c r="I24" s="54"/>
      <c r="J24" s="54"/>
    </row>
    <row r="25" spans="5:10">
      <c r="E25" s="54"/>
      <c r="F25" s="54"/>
      <c r="G25" s="54"/>
      <c r="H25" s="54"/>
      <c r="I25" s="54"/>
      <c r="J25" s="54"/>
    </row>
    <row r="26" spans="5:10">
      <c r="E26" s="54"/>
      <c r="F26" s="54"/>
      <c r="G26" s="54"/>
      <c r="H26" s="54"/>
      <c r="I26" s="54"/>
      <c r="J26" s="54"/>
    </row>
    <row r="27" spans="5:10">
      <c r="E27" s="54"/>
      <c r="F27" s="54"/>
      <c r="G27" s="54"/>
      <c r="H27" s="54"/>
      <c r="I27" s="54"/>
      <c r="J27" s="54"/>
    </row>
    <row r="28" spans="5:10">
      <c r="E28" s="54"/>
      <c r="F28" s="54"/>
      <c r="G28" s="54"/>
      <c r="H28" s="54"/>
      <c r="I28" s="54"/>
      <c r="J28" s="54"/>
    </row>
    <row r="29" spans="5:10">
      <c r="E29" s="54"/>
      <c r="F29" s="54"/>
      <c r="G29" s="54"/>
      <c r="H29" s="54"/>
      <c r="I29" s="54"/>
      <c r="J29" s="54"/>
    </row>
    <row r="30" spans="5:9">
      <c r="E30" s="54"/>
      <c r="F30" s="54"/>
      <c r="G30" s="54"/>
      <c r="H30" s="54"/>
      <c r="I30" s="54"/>
    </row>
    <row r="31" spans="5:9">
      <c r="E31" s="54"/>
      <c r="F31" s="54"/>
      <c r="G31" s="54"/>
      <c r="H31" s="54"/>
      <c r="I31" s="54"/>
    </row>
    <row r="32" spans="5:9">
      <c r="E32" s="54"/>
      <c r="F32" s="54"/>
      <c r="G32" s="54"/>
      <c r="H32" s="54"/>
      <c r="I32" s="54"/>
    </row>
    <row r="33" spans="5:9">
      <c r="E33" s="54"/>
      <c r="F33" s="54"/>
      <c r="G33" s="54"/>
      <c r="H33" s="54"/>
      <c r="I33" s="54"/>
    </row>
    <row r="34" spans="5:9">
      <c r="E34" s="54"/>
      <c r="F34" s="54"/>
      <c r="G34" s="54"/>
      <c r="H34" s="54"/>
      <c r="I34" s="54"/>
    </row>
    <row r="35" spans="5:9">
      <c r="E35" s="54"/>
      <c r="F35" s="54"/>
      <c r="G35" s="54"/>
      <c r="H35" s="54"/>
      <c r="I35" s="54"/>
    </row>
    <row r="36" spans="5:9">
      <c r="E36" s="54"/>
      <c r="F36" s="54"/>
      <c r="G36" s="54"/>
      <c r="H36" s="54"/>
      <c r="I36" s="54"/>
    </row>
    <row r="37" spans="5:9">
      <c r="E37" s="54"/>
      <c r="F37" s="54"/>
      <c r="G37" s="54"/>
      <c r="H37" s="54"/>
      <c r="I37" s="54"/>
    </row>
  </sheetData>
  <mergeCells count="39">
    <mergeCell ref="B4:R4"/>
    <mergeCell ref="E5:I5"/>
    <mergeCell ref="J5:K5"/>
    <mergeCell ref="M5:R5"/>
    <mergeCell ref="T5:X5"/>
    <mergeCell ref="C11:D11"/>
    <mergeCell ref="B12:D12"/>
    <mergeCell ref="B13:D13"/>
    <mergeCell ref="A14:D14"/>
    <mergeCell ref="A15:D15"/>
    <mergeCell ref="A16:D16"/>
    <mergeCell ref="B17:D17"/>
    <mergeCell ref="A18:R18"/>
    <mergeCell ref="A19:R19"/>
    <mergeCell ref="A20:R20"/>
    <mergeCell ref="A8:A13"/>
    <mergeCell ref="B8:B11"/>
    <mergeCell ref="C8:C10"/>
    <mergeCell ref="E6:E7"/>
    <mergeCell ref="F6:F7"/>
    <mergeCell ref="G6:G7"/>
    <mergeCell ref="H6:H7"/>
    <mergeCell ref="I6:I7"/>
    <mergeCell ref="J6:J7"/>
    <mergeCell ref="K6:K7"/>
    <mergeCell ref="L5:L7"/>
    <mergeCell ref="M6:M7"/>
    <mergeCell ref="N6:N7"/>
    <mergeCell ref="O6:O7"/>
    <mergeCell ref="P6:P7"/>
    <mergeCell ref="Q6:Q7"/>
    <mergeCell ref="R6:R7"/>
    <mergeCell ref="T6:T7"/>
    <mergeCell ref="U6:U7"/>
    <mergeCell ref="V6:V7"/>
    <mergeCell ref="W6:W7"/>
    <mergeCell ref="X6:X7"/>
    <mergeCell ref="A2:R3"/>
    <mergeCell ref="A5:D7"/>
  </mergeCells>
  <printOptions horizontalCentered="1"/>
  <pageMargins left="0.75" right="0.709027777777778" top="1.21875" bottom="0.75" header="0.309027777777778" footer="0.309027777777778"/>
  <pageSetup paperSize="9" scale="62" firstPageNumber="4294963191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A1" sqref="A1:L1"/>
    </sheetView>
  </sheetViews>
  <sheetFormatPr defaultColWidth="9" defaultRowHeight="13.5"/>
  <cols>
    <col min="1" max="1" width="25.75" style="1" customWidth="1"/>
    <col min="2" max="2" width="24.625" style="1" customWidth="1"/>
    <col min="3" max="4" width="20.75" style="1" customWidth="1"/>
    <col min="5" max="5" width="16.75" style="1" customWidth="1"/>
    <col min="6" max="6" width="11.375" style="1" customWidth="1"/>
    <col min="7" max="8" width="10.375" style="1"/>
    <col min="9" max="9" width="10.5" style="1" customWidth="1"/>
    <col min="10" max="10" width="9.875" style="1" customWidth="1"/>
    <col min="11" max="11" width="10.375" style="1"/>
    <col min="12" max="16384" width="9" style="1"/>
  </cols>
  <sheetData>
    <row r="1" s="1" customFormat="1" ht="35" customHeight="1" spans="1:12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30" customHeight="1" spans="1:12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23.5" customHeight="1" spans="1:12">
      <c r="A3" s="4" t="s">
        <v>44</v>
      </c>
      <c r="B3" s="4"/>
      <c r="C3" s="4" t="s">
        <v>45</v>
      </c>
      <c r="D3" s="4"/>
      <c r="E3" s="4"/>
      <c r="F3" s="5" t="s">
        <v>46</v>
      </c>
      <c r="G3" s="6" t="s">
        <v>5</v>
      </c>
      <c r="H3" s="7"/>
      <c r="I3" s="7"/>
      <c r="J3" s="7"/>
      <c r="K3" s="7"/>
      <c r="L3" s="20"/>
    </row>
    <row r="4" s="1" customFormat="1" ht="54" customHeight="1" spans="1:12">
      <c r="A4" s="4"/>
      <c r="B4" s="4"/>
      <c r="C4" s="8" t="s">
        <v>7</v>
      </c>
      <c r="D4" s="8" t="s">
        <v>47</v>
      </c>
      <c r="E4" s="8" t="s">
        <v>48</v>
      </c>
      <c r="F4" s="9"/>
      <c r="G4" s="10" t="s">
        <v>49</v>
      </c>
      <c r="H4" s="10" t="s">
        <v>50</v>
      </c>
      <c r="I4" s="10" t="s">
        <v>51</v>
      </c>
      <c r="J4" s="10" t="s">
        <v>13</v>
      </c>
      <c r="K4" s="10" t="s">
        <v>52</v>
      </c>
      <c r="L4" s="10" t="s">
        <v>53</v>
      </c>
    </row>
    <row r="5" s="1" customFormat="1" ht="23.5" customHeight="1" spans="1:12">
      <c r="A5" s="11" t="s">
        <v>18</v>
      </c>
      <c r="B5" s="11"/>
      <c r="C5" s="12" t="s">
        <v>54</v>
      </c>
      <c r="D5" s="12" t="s">
        <v>55</v>
      </c>
      <c r="E5" s="12"/>
      <c r="F5" s="13">
        <f>SUM(G5:L5)</f>
        <v>0.026375</v>
      </c>
      <c r="G5" s="13">
        <v>0.02</v>
      </c>
      <c r="H5" s="14">
        <v>0.001125</v>
      </c>
      <c r="I5" s="13">
        <v>0.00375</v>
      </c>
      <c r="J5" s="13">
        <v>0.0005</v>
      </c>
      <c r="K5" s="21">
        <v>0.001</v>
      </c>
      <c r="L5" s="13" t="s">
        <v>22</v>
      </c>
    </row>
    <row r="6" s="1" customFormat="1" ht="23.5" customHeight="1" spans="1:12">
      <c r="A6" s="11"/>
      <c r="B6" s="11"/>
      <c r="C6" s="12" t="s">
        <v>56</v>
      </c>
      <c r="D6" s="12"/>
      <c r="E6" s="12"/>
      <c r="F6" s="15">
        <f>SUM(G6:L6)</f>
        <v>0.026375</v>
      </c>
      <c r="G6" s="15">
        <v>0.02</v>
      </c>
      <c r="H6" s="14">
        <v>0.001125</v>
      </c>
      <c r="I6" s="13">
        <v>0.00375</v>
      </c>
      <c r="J6" s="15">
        <v>0.0005</v>
      </c>
      <c r="K6" s="22">
        <v>0.001</v>
      </c>
      <c r="L6" s="13" t="s">
        <v>22</v>
      </c>
    </row>
    <row r="7" s="1" customFormat="1" ht="23.5" customHeight="1" spans="1:12">
      <c r="A7" s="11" t="s">
        <v>28</v>
      </c>
      <c r="B7" s="11"/>
      <c r="C7" s="12">
        <f>0.3675-F7</f>
        <v>0.346375</v>
      </c>
      <c r="D7" s="12">
        <f>0.3575-F7</f>
        <v>0.336375</v>
      </c>
      <c r="E7" s="12">
        <f>0.3475-F7</f>
        <v>0.326375</v>
      </c>
      <c r="F7" s="16">
        <f>SUM(G7:L7)</f>
        <v>0.021125</v>
      </c>
      <c r="G7" s="16">
        <v>0.02</v>
      </c>
      <c r="H7" s="17">
        <v>0.001125</v>
      </c>
      <c r="I7" s="16" t="s">
        <v>22</v>
      </c>
      <c r="J7" s="16" t="s">
        <v>22</v>
      </c>
      <c r="K7" s="23" t="s">
        <v>22</v>
      </c>
      <c r="L7" s="16" t="s">
        <v>22</v>
      </c>
    </row>
    <row r="8" s="1" customFormat="1" ht="23.5" customHeight="1" spans="1:12">
      <c r="A8" s="11" t="s">
        <v>57</v>
      </c>
      <c r="B8" s="11"/>
      <c r="C8" s="12">
        <v>0.222</v>
      </c>
      <c r="D8" s="12">
        <v>0.212</v>
      </c>
      <c r="E8" s="12">
        <v>0.212</v>
      </c>
      <c r="F8" s="18">
        <f>SUM(G8:L8)</f>
        <v>0</v>
      </c>
      <c r="G8" s="16" t="s">
        <v>22</v>
      </c>
      <c r="H8" s="19" t="s">
        <v>22</v>
      </c>
      <c r="I8" s="16" t="s">
        <v>22</v>
      </c>
      <c r="J8" s="16" t="s">
        <v>22</v>
      </c>
      <c r="K8" s="23" t="s">
        <v>22</v>
      </c>
      <c r="L8" s="16" t="s">
        <v>22</v>
      </c>
    </row>
    <row r="9" s="1" customFormat="1" ht="18" customHeight="1"/>
  </sheetData>
  <mergeCells count="11">
    <mergeCell ref="A1:L1"/>
    <mergeCell ref="A2:L2"/>
    <mergeCell ref="C3:E3"/>
    <mergeCell ref="G3:L3"/>
    <mergeCell ref="A7:B7"/>
    <mergeCell ref="A8:B8"/>
    <mergeCell ref="D5:D6"/>
    <mergeCell ref="E5:E6"/>
    <mergeCell ref="F3:F4"/>
    <mergeCell ref="A3:B4"/>
    <mergeCell ref="A5:B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云南电网销售电价表</vt:lpstr>
      <vt:lpstr>销售电价表（1)</vt:lpstr>
      <vt:lpstr>迪庆销售电价表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荀波</dc:creator>
  <cp:lastModifiedBy>吉芳</cp:lastModifiedBy>
  <dcterms:created xsi:type="dcterms:W3CDTF">2018-08-22T00:22:00Z</dcterms:created>
  <dcterms:modified xsi:type="dcterms:W3CDTF">2021-10-25T01:36:50Z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